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Раздел 1,2" sheetId="1" r:id="rId1"/>
    <sheet name="Часть 3" sheetId="2" r:id="rId2"/>
  </sheets>
  <definedNames>
    <definedName name="_xlnm.Print_Area" localSheetId="0">'Раздел 1,2'!$A$1:$G$102</definedName>
  </definedNames>
  <calcPr fullCalcOnLoad="1"/>
</workbook>
</file>

<file path=xl/comments2.xml><?xml version="1.0" encoding="utf-8"?>
<comments xmlns="http://schemas.openxmlformats.org/spreadsheetml/2006/main">
  <authors>
    <author>Светлана</author>
  </authors>
  <commentList>
    <comment ref="H50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выезд в ЦРС, комп метод литер, проезд в отпуск+учебный, до 15 000,0руб., 1 500,0 руб., </t>
        </r>
      </text>
    </comment>
  </commentList>
</comments>
</file>

<file path=xl/sharedStrings.xml><?xml version="1.0" encoding="utf-8"?>
<sst xmlns="http://schemas.openxmlformats.org/spreadsheetml/2006/main" count="189" uniqueCount="163">
  <si>
    <t>КОДЫ</t>
  </si>
  <si>
    <t>Форма по КФД</t>
  </si>
  <si>
    <t>Дата</t>
  </si>
  <si>
    <t xml:space="preserve">Наименование муниципального учреждения </t>
  </si>
  <si>
    <t xml:space="preserve">по ОКПО </t>
  </si>
  <si>
    <t>ИНН / КПП</t>
  </si>
  <si>
    <t>Наименование органа, осуществляющего функции и полномочия учредителя</t>
  </si>
  <si>
    <t xml:space="preserve">по ОКЕИ </t>
  </si>
  <si>
    <t xml:space="preserve">I.  Сведения о деятельности муниципального учреждения 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</si>
  <si>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</si>
  <si>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</si>
  <si>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</si>
  <si>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2"/>
        <color indexed="8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</si>
  <si>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</si>
  <si>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</si>
  <si>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</si>
  <si>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</si>
  <si>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</si>
  <si>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</si>
  <si>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</si>
  <si>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</si>
  <si>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</si>
  <si>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</si>
  <si>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</si>
  <si>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</si>
  <si>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</si>
  <si>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</si>
  <si>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</si>
  <si>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</si>
  <si>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</si>
  <si>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</si>
  <si>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</si>
  <si>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</si>
  <si>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</si>
  <si>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</si>
  <si>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</si>
  <si>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</si>
  <si>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</si>
  <si>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</si>
  <si>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</si>
  <si>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</si>
  <si>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</si>
  <si>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</si>
  <si>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</si>
  <si>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</si>
  <si>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</si>
  <si>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</si>
  <si>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</si>
  <si>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</si>
  <si>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</si>
  <si>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</si>
  <si>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</si>
  <si>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</si>
  <si>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</si>
  <si>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</si>
  <si>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</si>
  <si>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</si>
  <si>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</si>
  <si>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</si>
  <si>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</si>
  <si>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</si>
  <si>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</si>
  <si>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</si>
  <si>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</si>
  <si>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</si>
  <si>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</si>
  <si>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</si>
  <si>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</si>
  <si>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</si>
  <si>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</si>
  <si>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</si>
  <si>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</si>
  <si>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</si>
  <si>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</si>
  <si>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</si>
  <si>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</si>
  <si>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Поступления, всего:</t>
  </si>
  <si>
    <t>в том числе: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</si>
  <si>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</si>
  <si>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</si>
  <si>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</si>
  <si>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</si>
  <si>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</si>
  <si>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</si>
  <si>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</si>
  <si>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</si>
  <si>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</si>
  <si>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</si>
  <si>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</si>
  <si>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</si>
  <si>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</si>
  <si>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</si>
  <si>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</si>
  <si>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</si>
  <si>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</si>
  <si>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</si>
  <si>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</si>
  <si>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</si>
  <si>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</si>
  <si>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</si>
  <si>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</si>
  <si>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</si>
  <si>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</si>
  <si>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</si>
  <si>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</si>
  <si>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</si>
  <si>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</si>
  <si>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(уполномоченное  лицо)</t>
  </si>
  <si>
    <t xml:space="preserve">                              </t>
  </si>
  <si>
    <t>Администрация Чаунского муниципального района</t>
  </si>
  <si>
    <t>Адрес фактического местонахождения муниципального учреждения</t>
  </si>
  <si>
    <t>руб.</t>
  </si>
  <si>
    <t xml:space="preserve">Единица измерения: 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</si>
  <si>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</si>
  <si>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II. Финансовые активы, всего:</t>
  </si>
  <si>
    <t>III. Обязательства, всего:</t>
  </si>
  <si>
    <t>Муниципальное образовательное учреждение для детей дошкольного и младшего школьного возраста "Начальная школа-детский сад с. Айон"</t>
  </si>
  <si>
    <t>8706004033 / 870601001</t>
  </si>
  <si>
    <t xml:space="preserve">1.1. Цели деятельности муниципального учреждения: </t>
  </si>
  <si>
    <t xml:space="preserve">1.2. Виды деятельности муниципального учреждения: </t>
  </si>
  <si>
    <t xml:space="preserve">1.2.1 реализация основной общеобразовательной программы дошкольного образования в группах общеразвивающей направленности;
1.2.2 реализация общеобразовательных программ начального общего образования;
1.2.3 реализация программ начального общего образования коррекционной направленности VIII вида;
1.2.4 реализация образовательных программ дополнительного образования детей (культурологической, декоративно-прикладной, научно-технической направленостей);
1.2.5 содержание воспитание и социальная адаптация  воспитанников;
1.2.6 организация отдыха детей в каникулярное время.
</t>
  </si>
  <si>
    <t>1.1.1 осуществление образовательного процесса путем обеспечения преемственности между дошкольным и начальным общим образованием, оптимальных условий для охраны и укрепления здоровья, интеллектуального, физического и психического развития воспитанников и обучающихся;
1.1.2 воспитание у учащихся и воспитанников любви к Родине и родному краю, окружающей природе, семье; 
1.1.3 взаимодействие с семьей для обеспечения полноценного развития ребенка.</t>
  </si>
  <si>
    <t>1.3. Перечень услуг (работ), осуществляемых на платной основе:</t>
  </si>
  <si>
    <t xml:space="preserve">1.3.1 оказание платных дополнительных образовательных услуг, а именно: функционирование групп кратковременного пребывания по подготовке детей к школе, обучение по дополнительным образовательным программам, преподавание специальных курсов и циклов дисциплин, репетиторство, занятия с обучающимися углубленным изучением предметов, не предусмотренные соответствующими образовательными программами и федеральными государственными образовательными стандартами;
1.3.2 сдача в аренду имущества, закрепленного за Учреждением на праве оперативного управления, в порядке, установленном действующим законодательством.
</t>
  </si>
  <si>
    <r>
      <t xml:space="preserve">689425, Россия, Чукотский АО, Чаунский р-н, </t>
    </r>
    <r>
      <rPr>
        <i/>
        <sz val="12"/>
        <color indexed="8"/>
        <rFont val="Times New Roman"/>
        <family val="1"/>
      </rPr>
      <t>с.Айон</t>
    </r>
  </si>
  <si>
    <t>130</t>
  </si>
  <si>
    <t>180</t>
  </si>
  <si>
    <t>210</t>
  </si>
  <si>
    <t>211</t>
  </si>
  <si>
    <t>212</t>
  </si>
  <si>
    <t>213</t>
  </si>
  <si>
    <t>220</t>
  </si>
  <si>
    <t>221</t>
  </si>
  <si>
    <t>222</t>
  </si>
  <si>
    <t>225</t>
  </si>
  <si>
    <t>226</t>
  </si>
  <si>
    <t>290</t>
  </si>
  <si>
    <t>300</t>
  </si>
  <si>
    <t>310</t>
  </si>
  <si>
    <t>340</t>
  </si>
  <si>
    <t>Субсидия на выполнение муниципального задания</t>
  </si>
  <si>
    <t>Субсидия на содержание имущества</t>
  </si>
  <si>
    <t>223</t>
  </si>
  <si>
    <t>320</t>
  </si>
  <si>
    <t>330</t>
  </si>
  <si>
    <t>500</t>
  </si>
  <si>
    <t>Источник финансового обеспечения</t>
  </si>
  <si>
    <t>Операции по лицевым счетам, открытым в органах Федерального казначейства</t>
  </si>
  <si>
    <t>Субсидии на иные цели</t>
  </si>
  <si>
    <t>Приносящая доход деятельность</t>
  </si>
  <si>
    <t>Планируемый остаток средств на начало планируемого года
в том числе:</t>
  </si>
  <si>
    <t>по коду по бюджетной классификации операции сектора государственного управления</t>
  </si>
  <si>
    <t>Планируемый остаток средств на конец планируемого года
в том числе:</t>
  </si>
  <si>
    <t>224</t>
  </si>
  <si>
    <t>520</t>
  </si>
  <si>
    <t>530</t>
  </si>
  <si>
    <t>Исполнитель:                                                                                                           Осинская С.А.</t>
  </si>
  <si>
    <t xml:space="preserve">тел. (42737)4-14-26     </t>
  </si>
  <si>
    <t>Главный бухгалтер муниципального учреждения:                                                      Божко Ю.И.</t>
  </si>
  <si>
    <t>Руководитель муниципального учреждения:                                                              Сангаджиева Н.Б.</t>
  </si>
  <si>
    <t>План финансово-хозяйственной деятельности на 2014 год</t>
  </si>
  <si>
    <t>Утвержден приказом Управления социальной политики от 21.04.2014 № 01-12/70</t>
  </si>
  <si>
    <t>"21" апреля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</si>
</sst>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Calibri"/>
      <family val="2"/>
    </font>
    <font>
      <i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43" fontId="10" fillId="33" borderId="11" xfId="58" applyFont="1" applyFill="1" applyBorder="1" applyAlignment="1">
      <alignment horizontal="center" vertical="center" wrapText="1"/>
    </xf>
    <xf numFmtId="43" fontId="10" fillId="33" borderId="11" xfId="58" applyFont="1" applyFill="1" applyBorder="1" applyAlignment="1">
      <alignment horizontal="right" vertical="center" wrapText="1"/>
    </xf>
    <xf numFmtId="43" fontId="9" fillId="33" borderId="11" xfId="58" applyFont="1" applyFill="1" applyBorder="1" applyAlignment="1">
      <alignment horizontal="center" vertical="center"/>
    </xf>
    <xf numFmtId="43" fontId="9" fillId="33" borderId="11" xfId="58" applyNumberFormat="1" applyFont="1" applyFill="1" applyBorder="1" applyAlignment="1">
      <alignment horizontal="center" vertical="center"/>
    </xf>
    <xf numFmtId="43" fontId="10" fillId="33" borderId="11" xfId="58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4" fontId="4" fillId="33" borderId="13" xfId="0" applyNumberFormat="1" applyFont="1" applyFill="1" applyBorder="1" applyAlignment="1">
      <alignment horizontal="left" vertical="center"/>
    </xf>
    <xf numFmtId="4" fontId="4" fillId="33" borderId="15" xfId="0" applyNumberFormat="1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left" vertical="center"/>
    </xf>
    <xf numFmtId="4" fontId="2" fillId="33" borderId="15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F99" sqref="F99:G99"/>
    </sheetView>
  </sheetViews>
  <sheetFormatPr defaultColWidth="9.140625" defaultRowHeight="15"/>
  <cols>
    <col min="3" max="3" width="11.28125" style="0" customWidth="1"/>
    <col min="4" max="4" width="23.57421875" style="0" customWidth="1"/>
    <col min="5" max="5" width="28.57421875" style="0" customWidth="1"/>
    <col min="6" max="6" width="15.00390625" style="0" customWidth="1"/>
    <col min="7" max="7" width="15.7109375" style="0" customWidth="1"/>
    <col min="8" max="8" width="13.140625" style="0" bestFit="1" customWidth="1"/>
    <col min="10" max="10" width="11.8515625" style="0" bestFit="1" customWidth="1"/>
  </cols>
  <sheetData>
    <row r="1" spans="5:7" ht="66.75" customHeight="1">
      <c r="E1" s="53" t="s">
        <v>161</v>
      </c>
      <c r="F1" s="53"/>
      <c r="G1" s="53"/>
    </row>
    <row r="2" ht="50.25" customHeight="1"/>
    <row r="3" spans="1:8" ht="19.5" customHeight="1">
      <c r="A3" s="41" t="s">
        <v>160</v>
      </c>
      <c r="B3" s="63"/>
      <c r="C3" s="63"/>
      <c r="D3" s="63"/>
      <c r="E3" s="63"/>
      <c r="F3" s="63"/>
      <c r="G3" s="63"/>
      <c r="H3" s="2"/>
    </row>
    <row r="4" spans="1:8" ht="15.75">
      <c r="A4" s="1"/>
      <c r="B4" s="1"/>
      <c r="C4" s="1"/>
      <c r="D4" s="1"/>
      <c r="E4" s="1"/>
      <c r="F4" s="1"/>
      <c r="G4" s="25" t="s">
        <v>0</v>
      </c>
      <c r="H4" s="2"/>
    </row>
    <row r="5" spans="1:8" ht="31.5">
      <c r="A5" s="63" t="s">
        <v>162</v>
      </c>
      <c r="B5" s="63"/>
      <c r="C5" s="63"/>
      <c r="D5" s="63"/>
      <c r="E5" s="63"/>
      <c r="F5" s="32" t="s">
        <v>1</v>
      </c>
      <c r="G5" s="7"/>
      <c r="H5" s="2"/>
    </row>
    <row r="6" spans="1:8" ht="15.75">
      <c r="A6" s="1"/>
      <c r="B6" s="1"/>
      <c r="C6" s="1"/>
      <c r="D6" s="1"/>
      <c r="E6" s="1"/>
      <c r="F6" s="32" t="s">
        <v>2</v>
      </c>
      <c r="G6" s="33">
        <v>41750</v>
      </c>
      <c r="H6" s="2"/>
    </row>
    <row r="7" spans="1:8" ht="15.75">
      <c r="A7" s="11"/>
      <c r="B7" s="11"/>
      <c r="C7" s="11"/>
      <c r="D7" s="12"/>
      <c r="E7" s="11"/>
      <c r="F7" s="32"/>
      <c r="G7" s="34"/>
      <c r="H7" s="2"/>
    </row>
    <row r="8" spans="1:8" ht="18.75" customHeight="1">
      <c r="A8" s="11"/>
      <c r="B8" s="11"/>
      <c r="C8" s="11"/>
      <c r="D8" s="69"/>
      <c r="E8" s="69"/>
      <c r="F8" s="32"/>
      <c r="G8" s="34"/>
      <c r="H8" s="2"/>
    </row>
    <row r="9" spans="1:8" ht="15.75" customHeight="1" hidden="1">
      <c r="A9" s="55" t="s">
        <v>3</v>
      </c>
      <c r="B9" s="55"/>
      <c r="C9" s="55"/>
      <c r="D9" s="69"/>
      <c r="E9" s="69"/>
      <c r="F9" s="32"/>
      <c r="G9" s="34"/>
      <c r="H9" s="2"/>
    </row>
    <row r="10" spans="1:8" ht="15.75" customHeight="1" hidden="1">
      <c r="A10" s="55"/>
      <c r="B10" s="55"/>
      <c r="C10" s="55"/>
      <c r="D10" s="56" t="s">
        <v>116</v>
      </c>
      <c r="E10" s="56"/>
      <c r="F10" s="32"/>
      <c r="G10" s="34"/>
      <c r="H10" s="2"/>
    </row>
    <row r="11" spans="1:9" ht="65.25" customHeight="1">
      <c r="A11" s="55"/>
      <c r="B11" s="55"/>
      <c r="C11" s="55"/>
      <c r="D11" s="56"/>
      <c r="E11" s="56"/>
      <c r="F11" s="35" t="s">
        <v>4</v>
      </c>
      <c r="G11" s="36">
        <v>34764542</v>
      </c>
      <c r="H11" s="2"/>
      <c r="I11" s="37"/>
    </row>
    <row r="12" spans="1:8" ht="15.75" customHeight="1">
      <c r="A12" s="42" t="s">
        <v>5</v>
      </c>
      <c r="B12" s="42"/>
      <c r="C12" s="42"/>
      <c r="D12" s="70" t="s">
        <v>117</v>
      </c>
      <c r="E12" s="70"/>
      <c r="F12" s="32"/>
      <c r="G12" s="34"/>
      <c r="H12" s="2"/>
    </row>
    <row r="13" spans="1:8" ht="15.75">
      <c r="A13" s="42" t="s">
        <v>112</v>
      </c>
      <c r="B13" s="42"/>
      <c r="C13" s="42"/>
      <c r="D13" s="5" t="s">
        <v>111</v>
      </c>
      <c r="E13" s="5"/>
      <c r="F13" s="32" t="s">
        <v>7</v>
      </c>
      <c r="G13" s="34">
        <v>383</v>
      </c>
      <c r="H13" s="2"/>
    </row>
    <row r="14" spans="1:8" ht="15.75">
      <c r="A14" s="42" t="s">
        <v>6</v>
      </c>
      <c r="B14" s="42"/>
      <c r="C14" s="42"/>
      <c r="D14" s="11"/>
      <c r="E14" s="11"/>
      <c r="F14" s="32"/>
      <c r="G14" s="34"/>
      <c r="H14" s="2"/>
    </row>
    <row r="15" spans="1:8" ht="15.75">
      <c r="A15" s="42"/>
      <c r="B15" s="42"/>
      <c r="C15" s="42"/>
      <c r="D15" s="57" t="s">
        <v>109</v>
      </c>
      <c r="E15" s="58"/>
      <c r="F15" s="11"/>
      <c r="G15" s="11"/>
      <c r="H15" s="2"/>
    </row>
    <row r="16" spans="1:8" ht="15.75">
      <c r="A16" s="42"/>
      <c r="B16" s="42"/>
      <c r="C16" s="42"/>
      <c r="D16" s="51"/>
      <c r="E16" s="51"/>
      <c r="F16" s="11"/>
      <c r="G16" s="11"/>
      <c r="H16" s="2"/>
    </row>
    <row r="17" spans="1:8" ht="30.75" customHeight="1">
      <c r="A17" s="59" t="s">
        <v>110</v>
      </c>
      <c r="B17" s="59"/>
      <c r="C17" s="59"/>
      <c r="D17" s="50" t="s">
        <v>124</v>
      </c>
      <c r="E17" s="50"/>
      <c r="F17" s="11"/>
      <c r="G17" s="11"/>
      <c r="H17" s="2"/>
    </row>
    <row r="18" spans="1:8" ht="15.75">
      <c r="A18" s="59"/>
      <c r="B18" s="59"/>
      <c r="C18" s="59"/>
      <c r="D18" s="51"/>
      <c r="E18" s="51"/>
      <c r="F18" s="11"/>
      <c r="G18" s="11"/>
      <c r="H18" s="2"/>
    </row>
    <row r="19" spans="1:8" ht="15.75">
      <c r="A19" s="11"/>
      <c r="B19" s="11"/>
      <c r="C19" s="12"/>
      <c r="D19" s="11"/>
      <c r="E19" s="11"/>
      <c r="F19" s="52"/>
      <c r="G19" s="52"/>
      <c r="H19" s="2"/>
    </row>
    <row r="20" spans="1:8" ht="15.75" customHeight="1">
      <c r="A20" s="41" t="s">
        <v>8</v>
      </c>
      <c r="B20" s="41"/>
      <c r="C20" s="41"/>
      <c r="D20" s="41"/>
      <c r="E20" s="41"/>
      <c r="F20" s="41"/>
      <c r="G20" s="41"/>
      <c r="H20" s="2"/>
    </row>
    <row r="21" spans="1:8" ht="15.75" customHeight="1">
      <c r="A21" s="42" t="s">
        <v>118</v>
      </c>
      <c r="B21" s="42"/>
      <c r="C21" s="42"/>
      <c r="D21" s="42"/>
      <c r="E21" s="42"/>
      <c r="F21" s="42"/>
      <c r="G21" s="42"/>
      <c r="H21" s="2"/>
    </row>
    <row r="22" spans="1:8" ht="81.75" customHeight="1">
      <c r="A22" s="65" t="s">
        <v>121</v>
      </c>
      <c r="B22" s="65"/>
      <c r="C22" s="65"/>
      <c r="D22" s="65"/>
      <c r="E22" s="65"/>
      <c r="F22" s="65"/>
      <c r="G22" s="65"/>
      <c r="H22" s="2"/>
    </row>
    <row r="23" spans="1:8" ht="15.75" customHeight="1">
      <c r="A23" s="42" t="s">
        <v>119</v>
      </c>
      <c r="B23" s="42"/>
      <c r="C23" s="42"/>
      <c r="D23" s="42"/>
      <c r="E23" s="42"/>
      <c r="F23" s="42"/>
      <c r="G23" s="42"/>
      <c r="H23" s="2"/>
    </row>
    <row r="24" spans="1:8" ht="127.5" customHeight="1">
      <c r="A24" s="64" t="s">
        <v>120</v>
      </c>
      <c r="B24" s="64"/>
      <c r="C24" s="64"/>
      <c r="D24" s="64"/>
      <c r="E24" s="64"/>
      <c r="F24" s="64"/>
      <c r="G24" s="64"/>
      <c r="H24" s="2"/>
    </row>
    <row r="25" spans="1:8" ht="15.75" customHeight="1">
      <c r="A25" s="42" t="s">
        <v>122</v>
      </c>
      <c r="B25" s="42"/>
      <c r="C25" s="42"/>
      <c r="D25" s="42"/>
      <c r="E25" s="42"/>
      <c r="F25" s="42"/>
      <c r="G25" s="42"/>
      <c r="H25" s="2"/>
    </row>
    <row r="26" spans="1:8" ht="109.5" customHeight="1">
      <c r="A26" s="64" t="s">
        <v>123</v>
      </c>
      <c r="B26" s="64"/>
      <c r="C26" s="64"/>
      <c r="D26" s="64"/>
      <c r="E26" s="64"/>
      <c r="F26" s="64"/>
      <c r="G26" s="64"/>
      <c r="H26" s="2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24.75" customHeight="1">
      <c r="A28" s="47" t="s">
        <v>9</v>
      </c>
      <c r="B28" s="47"/>
      <c r="C28" s="47"/>
      <c r="D28" s="47"/>
      <c r="E28" s="47"/>
      <c r="F28" s="47"/>
      <c r="G28" s="47"/>
      <c r="H28" s="2"/>
    </row>
    <row r="29" spans="1:8" ht="21" customHeight="1">
      <c r="A29" s="54" t="s">
        <v>10</v>
      </c>
      <c r="B29" s="54"/>
      <c r="C29" s="54"/>
      <c r="D29" s="54"/>
      <c r="E29" s="54"/>
      <c r="F29" s="54" t="s">
        <v>11</v>
      </c>
      <c r="G29" s="54"/>
      <c r="H29" s="2"/>
    </row>
    <row r="30" spans="1:8" ht="24.75" customHeight="1">
      <c r="A30" s="49" t="s">
        <v>12</v>
      </c>
      <c r="B30" s="49"/>
      <c r="C30" s="49"/>
      <c r="D30" s="49"/>
      <c r="E30" s="49"/>
      <c r="F30" s="43">
        <f>F32+F38</f>
        <v>33348744.93</v>
      </c>
      <c r="G30" s="44"/>
      <c r="H30" s="2"/>
    </row>
    <row r="31" spans="1:8" ht="15.75">
      <c r="A31" s="38" t="s">
        <v>13</v>
      </c>
      <c r="B31" s="39"/>
      <c r="C31" s="39"/>
      <c r="D31" s="39"/>
      <c r="E31" s="40"/>
      <c r="F31" s="48"/>
      <c r="G31" s="48"/>
      <c r="H31" s="2"/>
    </row>
    <row r="32" spans="1:8" ht="31.5" customHeight="1">
      <c r="A32" s="38" t="s">
        <v>14</v>
      </c>
      <c r="B32" s="39"/>
      <c r="C32" s="39"/>
      <c r="D32" s="39"/>
      <c r="E32" s="40"/>
      <c r="F32" s="45">
        <v>31302226.38</v>
      </c>
      <c r="G32" s="46"/>
      <c r="H32" s="2"/>
    </row>
    <row r="33" spans="1:8" ht="15.75">
      <c r="A33" s="38" t="s">
        <v>77</v>
      </c>
      <c r="B33" s="39"/>
      <c r="C33" s="39"/>
      <c r="D33" s="39"/>
      <c r="E33" s="40"/>
      <c r="F33" s="45"/>
      <c r="G33" s="46"/>
      <c r="H33" s="2"/>
    </row>
    <row r="34" spans="1:10" ht="36" customHeight="1">
      <c r="A34" s="38" t="s">
        <v>15</v>
      </c>
      <c r="B34" s="39"/>
      <c r="C34" s="39"/>
      <c r="D34" s="39"/>
      <c r="E34" s="40"/>
      <c r="F34" s="45">
        <f>F32</f>
        <v>31302226.38</v>
      </c>
      <c r="G34" s="46"/>
      <c r="H34" s="2"/>
      <c r="J34" s="3"/>
    </row>
    <row r="35" spans="1:8" ht="31.5" customHeight="1">
      <c r="A35" s="38" t="s">
        <v>16</v>
      </c>
      <c r="B35" s="39"/>
      <c r="C35" s="39"/>
      <c r="D35" s="39"/>
      <c r="E35" s="40"/>
      <c r="F35" s="45"/>
      <c r="G35" s="46"/>
      <c r="H35" s="2"/>
    </row>
    <row r="36" spans="1:8" ht="33.75" customHeight="1">
      <c r="A36" s="38" t="s">
        <v>17</v>
      </c>
      <c r="B36" s="39"/>
      <c r="C36" s="39"/>
      <c r="D36" s="39"/>
      <c r="E36" s="40"/>
      <c r="F36" s="45"/>
      <c r="G36" s="46"/>
      <c r="H36" s="2"/>
    </row>
    <row r="37" spans="1:8" ht="21" customHeight="1">
      <c r="A37" s="38" t="s">
        <v>18</v>
      </c>
      <c r="B37" s="39"/>
      <c r="C37" s="39"/>
      <c r="D37" s="39"/>
      <c r="E37" s="40"/>
      <c r="F37" s="45">
        <v>0</v>
      </c>
      <c r="G37" s="46"/>
      <c r="H37" s="2"/>
    </row>
    <row r="38" spans="1:8" ht="21.75" customHeight="1">
      <c r="A38" s="38" t="s">
        <v>19</v>
      </c>
      <c r="B38" s="39"/>
      <c r="C38" s="39"/>
      <c r="D38" s="39"/>
      <c r="E38" s="40"/>
      <c r="F38" s="45">
        <v>2046518.55</v>
      </c>
      <c r="G38" s="46"/>
      <c r="H38" s="4"/>
    </row>
    <row r="39" spans="1:8" ht="15.75">
      <c r="A39" s="71" t="s">
        <v>77</v>
      </c>
      <c r="B39" s="72"/>
      <c r="C39" s="72"/>
      <c r="D39" s="72"/>
      <c r="E39" s="73"/>
      <c r="F39" s="45"/>
      <c r="G39" s="46"/>
      <c r="H39" s="2"/>
    </row>
    <row r="40" spans="1:8" ht="24" customHeight="1">
      <c r="A40" s="38" t="s">
        <v>20</v>
      </c>
      <c r="B40" s="39"/>
      <c r="C40" s="39"/>
      <c r="D40" s="39"/>
      <c r="E40" s="40"/>
      <c r="F40" s="45">
        <v>390169.94</v>
      </c>
      <c r="G40" s="46"/>
      <c r="H40" s="2"/>
    </row>
    <row r="41" spans="1:8" ht="19.5" customHeight="1">
      <c r="A41" s="38" t="s">
        <v>21</v>
      </c>
      <c r="B41" s="39"/>
      <c r="C41" s="39"/>
      <c r="D41" s="39"/>
      <c r="E41" s="40"/>
      <c r="F41" s="45">
        <v>105513.63</v>
      </c>
      <c r="G41" s="46"/>
      <c r="H41" s="2"/>
    </row>
    <row r="42" spans="1:8" ht="15.75">
      <c r="A42" s="66" t="s">
        <v>114</v>
      </c>
      <c r="B42" s="67"/>
      <c r="C42" s="67"/>
      <c r="D42" s="67"/>
      <c r="E42" s="68"/>
      <c r="F42" s="43">
        <f>F44+F45+F57</f>
        <v>316688.81</v>
      </c>
      <c r="G42" s="44"/>
      <c r="H42" s="2"/>
    </row>
    <row r="43" spans="1:8" ht="15.75">
      <c r="A43" s="60" t="s">
        <v>13</v>
      </c>
      <c r="B43" s="61"/>
      <c r="C43" s="61"/>
      <c r="D43" s="61"/>
      <c r="E43" s="62"/>
      <c r="F43" s="45"/>
      <c r="G43" s="46"/>
      <c r="H43" s="2"/>
    </row>
    <row r="44" spans="1:8" ht="32.25" customHeight="1">
      <c r="A44" s="60" t="s">
        <v>22</v>
      </c>
      <c r="B44" s="61"/>
      <c r="C44" s="61"/>
      <c r="D44" s="61"/>
      <c r="E44" s="62"/>
      <c r="F44" s="45">
        <v>0</v>
      </c>
      <c r="G44" s="46"/>
      <c r="H44" s="2"/>
    </row>
    <row r="45" spans="1:8" ht="33" customHeight="1">
      <c r="A45" s="60" t="s">
        <v>23</v>
      </c>
      <c r="B45" s="61"/>
      <c r="C45" s="61"/>
      <c r="D45" s="61"/>
      <c r="E45" s="62"/>
      <c r="F45" s="45">
        <f>SUM(F46:G56)</f>
        <v>316688.81</v>
      </c>
      <c r="G45" s="46"/>
      <c r="H45" s="2"/>
    </row>
    <row r="46" spans="1:8" ht="15.75">
      <c r="A46" s="60" t="s">
        <v>77</v>
      </c>
      <c r="B46" s="61"/>
      <c r="C46" s="61"/>
      <c r="D46" s="61"/>
      <c r="E46" s="62"/>
      <c r="F46" s="45"/>
      <c r="G46" s="46"/>
      <c r="H46" s="2"/>
    </row>
    <row r="47" spans="1:8" ht="15.75">
      <c r="A47" s="60" t="s">
        <v>24</v>
      </c>
      <c r="B47" s="61"/>
      <c r="C47" s="61"/>
      <c r="D47" s="61"/>
      <c r="E47" s="62"/>
      <c r="F47" s="45">
        <v>8245.42</v>
      </c>
      <c r="G47" s="46"/>
      <c r="H47" s="2"/>
    </row>
    <row r="48" spans="1:8" ht="15.75">
      <c r="A48" s="60" t="s">
        <v>25</v>
      </c>
      <c r="B48" s="61"/>
      <c r="C48" s="61"/>
      <c r="D48" s="61"/>
      <c r="E48" s="62"/>
      <c r="F48" s="45">
        <v>2108.58</v>
      </c>
      <c r="G48" s="46"/>
      <c r="H48" s="2"/>
    </row>
    <row r="49" spans="1:8" ht="15.75">
      <c r="A49" s="60" t="s">
        <v>26</v>
      </c>
      <c r="B49" s="61"/>
      <c r="C49" s="61"/>
      <c r="D49" s="61"/>
      <c r="E49" s="62"/>
      <c r="F49" s="45">
        <v>46433.6</v>
      </c>
      <c r="G49" s="46"/>
      <c r="H49" s="2"/>
    </row>
    <row r="50" spans="1:8" ht="15.75">
      <c r="A50" s="60" t="s">
        <v>27</v>
      </c>
      <c r="B50" s="61"/>
      <c r="C50" s="61"/>
      <c r="D50" s="61"/>
      <c r="E50" s="62"/>
      <c r="F50" s="45"/>
      <c r="G50" s="46"/>
      <c r="H50" s="2"/>
    </row>
    <row r="51" spans="1:8" ht="15.75">
      <c r="A51" s="60" t="s">
        <v>28</v>
      </c>
      <c r="B51" s="61"/>
      <c r="C51" s="61"/>
      <c r="D51" s="61"/>
      <c r="E51" s="62"/>
      <c r="F51" s="45">
        <v>144719.11</v>
      </c>
      <c r="G51" s="46"/>
      <c r="H51" s="2"/>
    </row>
    <row r="52" spans="1:8" ht="15.75">
      <c r="A52" s="60" t="s">
        <v>29</v>
      </c>
      <c r="B52" s="61"/>
      <c r="C52" s="61"/>
      <c r="D52" s="61"/>
      <c r="E52" s="62"/>
      <c r="F52" s="45"/>
      <c r="G52" s="46"/>
      <c r="H52" s="2"/>
    </row>
    <row r="53" spans="1:8" ht="15.75">
      <c r="A53" s="60" t="s">
        <v>30</v>
      </c>
      <c r="B53" s="61"/>
      <c r="C53" s="61"/>
      <c r="D53" s="61"/>
      <c r="E53" s="62"/>
      <c r="F53" s="45"/>
      <c r="G53" s="46"/>
      <c r="H53" s="2"/>
    </row>
    <row r="54" spans="1:8" ht="15.75">
      <c r="A54" s="60" t="s">
        <v>31</v>
      </c>
      <c r="B54" s="61"/>
      <c r="C54" s="61"/>
      <c r="D54" s="61"/>
      <c r="E54" s="62"/>
      <c r="F54" s="45"/>
      <c r="G54" s="46"/>
      <c r="H54" s="2"/>
    </row>
    <row r="55" spans="1:8" ht="18" customHeight="1">
      <c r="A55" s="60" t="s">
        <v>32</v>
      </c>
      <c r="B55" s="61"/>
      <c r="C55" s="61"/>
      <c r="D55" s="61"/>
      <c r="E55" s="62"/>
      <c r="F55" s="45">
        <v>115182.1</v>
      </c>
      <c r="G55" s="46"/>
      <c r="H55" s="2"/>
    </row>
    <row r="56" spans="1:8" ht="15.75">
      <c r="A56" s="60" t="s">
        <v>33</v>
      </c>
      <c r="B56" s="61"/>
      <c r="C56" s="61"/>
      <c r="D56" s="61"/>
      <c r="E56" s="62"/>
      <c r="F56" s="45"/>
      <c r="G56" s="46"/>
      <c r="H56" s="2"/>
    </row>
    <row r="57" spans="1:8" ht="31.5" customHeight="1">
      <c r="A57" s="60" t="s">
        <v>113</v>
      </c>
      <c r="B57" s="61"/>
      <c r="C57" s="61"/>
      <c r="D57" s="61"/>
      <c r="E57" s="62"/>
      <c r="F57" s="45">
        <f>SUM(F59:G68)</f>
        <v>0</v>
      </c>
      <c r="G57" s="46"/>
      <c r="H57" s="2"/>
    </row>
    <row r="58" spans="1:8" ht="15.75">
      <c r="A58" s="60" t="s">
        <v>77</v>
      </c>
      <c r="B58" s="61"/>
      <c r="C58" s="61"/>
      <c r="D58" s="61"/>
      <c r="E58" s="62"/>
      <c r="F58" s="45"/>
      <c r="G58" s="46"/>
      <c r="H58" s="2"/>
    </row>
    <row r="59" spans="1:8" ht="15.75">
      <c r="A59" s="60" t="s">
        <v>34</v>
      </c>
      <c r="B59" s="61"/>
      <c r="C59" s="61"/>
      <c r="D59" s="61"/>
      <c r="E59" s="62"/>
      <c r="F59" s="45"/>
      <c r="G59" s="46"/>
      <c r="H59" s="2"/>
    </row>
    <row r="60" spans="1:8" ht="15.75">
      <c r="A60" s="60" t="s">
        <v>35</v>
      </c>
      <c r="B60" s="61"/>
      <c r="C60" s="61"/>
      <c r="D60" s="61"/>
      <c r="E60" s="62"/>
      <c r="F60" s="45"/>
      <c r="G60" s="46"/>
      <c r="H60" s="2"/>
    </row>
    <row r="61" spans="1:8" ht="15.75">
      <c r="A61" s="60" t="s">
        <v>36</v>
      </c>
      <c r="B61" s="61"/>
      <c r="C61" s="61"/>
      <c r="D61" s="61"/>
      <c r="E61" s="62"/>
      <c r="F61" s="45"/>
      <c r="G61" s="46"/>
      <c r="H61" s="2"/>
    </row>
    <row r="62" spans="1:8" ht="17.25" customHeight="1">
      <c r="A62" s="60" t="s">
        <v>37</v>
      </c>
      <c r="B62" s="61"/>
      <c r="C62" s="61"/>
      <c r="D62" s="61"/>
      <c r="E62" s="62"/>
      <c r="F62" s="45"/>
      <c r="G62" s="46"/>
      <c r="H62" s="2"/>
    </row>
    <row r="63" spans="1:8" ht="15.75">
      <c r="A63" s="60" t="s">
        <v>38</v>
      </c>
      <c r="B63" s="61"/>
      <c r="C63" s="61"/>
      <c r="D63" s="61"/>
      <c r="E63" s="62"/>
      <c r="F63" s="45"/>
      <c r="G63" s="46"/>
      <c r="H63" s="2"/>
    </row>
    <row r="64" spans="1:8" ht="15.75">
      <c r="A64" s="60" t="s">
        <v>39</v>
      </c>
      <c r="B64" s="61"/>
      <c r="C64" s="61"/>
      <c r="D64" s="61"/>
      <c r="E64" s="62"/>
      <c r="F64" s="45"/>
      <c r="G64" s="46"/>
      <c r="H64" s="2"/>
    </row>
    <row r="65" spans="1:8" ht="17.25" customHeight="1">
      <c r="A65" s="60" t="s">
        <v>40</v>
      </c>
      <c r="B65" s="61"/>
      <c r="C65" s="61"/>
      <c r="D65" s="61"/>
      <c r="E65" s="62"/>
      <c r="F65" s="45"/>
      <c r="G65" s="46"/>
      <c r="H65" s="2"/>
    </row>
    <row r="66" spans="1:8" ht="19.5" customHeight="1">
      <c r="A66" s="60" t="s">
        <v>41</v>
      </c>
      <c r="B66" s="61"/>
      <c r="C66" s="61"/>
      <c r="D66" s="61"/>
      <c r="E66" s="62"/>
      <c r="F66" s="45"/>
      <c r="G66" s="46"/>
      <c r="H66" s="2"/>
    </row>
    <row r="67" spans="1:8" ht="20.25" customHeight="1">
      <c r="A67" s="60" t="s">
        <v>42</v>
      </c>
      <c r="B67" s="61"/>
      <c r="C67" s="61"/>
      <c r="D67" s="61"/>
      <c r="E67" s="62"/>
      <c r="F67" s="45"/>
      <c r="G67" s="46"/>
      <c r="H67" s="2"/>
    </row>
    <row r="68" spans="1:8" ht="15.75">
      <c r="A68" s="60" t="s">
        <v>43</v>
      </c>
      <c r="B68" s="61"/>
      <c r="C68" s="61"/>
      <c r="D68" s="61"/>
      <c r="E68" s="62"/>
      <c r="F68" s="45"/>
      <c r="G68" s="46"/>
      <c r="H68" s="2"/>
    </row>
    <row r="69" spans="1:8" ht="15.75">
      <c r="A69" s="66" t="s">
        <v>115</v>
      </c>
      <c r="B69" s="67"/>
      <c r="C69" s="67"/>
      <c r="D69" s="67"/>
      <c r="E69" s="68"/>
      <c r="F69" s="43">
        <f>F71+F72+F87</f>
        <v>-29619.679999999993</v>
      </c>
      <c r="G69" s="44"/>
      <c r="H69" s="2"/>
    </row>
    <row r="70" spans="1:8" ht="15.75">
      <c r="A70" s="60" t="s">
        <v>13</v>
      </c>
      <c r="B70" s="61"/>
      <c r="C70" s="61"/>
      <c r="D70" s="61"/>
      <c r="E70" s="62"/>
      <c r="F70" s="45"/>
      <c r="G70" s="46"/>
      <c r="H70" s="2"/>
    </row>
    <row r="71" spans="1:8" ht="15.75">
      <c r="A71" s="60" t="s">
        <v>44</v>
      </c>
      <c r="B71" s="61"/>
      <c r="C71" s="61"/>
      <c r="D71" s="61"/>
      <c r="E71" s="62"/>
      <c r="F71" s="45"/>
      <c r="G71" s="46"/>
      <c r="H71" s="2"/>
    </row>
    <row r="72" spans="1:8" ht="33.75" customHeight="1">
      <c r="A72" s="60" t="s">
        <v>45</v>
      </c>
      <c r="B72" s="61"/>
      <c r="C72" s="61"/>
      <c r="D72" s="61"/>
      <c r="E72" s="62"/>
      <c r="F72" s="45">
        <f>SUM(F74:G86)</f>
        <v>-29619.679999999993</v>
      </c>
      <c r="G72" s="46"/>
      <c r="H72" s="2"/>
    </row>
    <row r="73" spans="1:8" ht="15.75">
      <c r="A73" s="60" t="s">
        <v>77</v>
      </c>
      <c r="B73" s="61"/>
      <c r="C73" s="61"/>
      <c r="D73" s="61"/>
      <c r="E73" s="62"/>
      <c r="F73" s="45"/>
      <c r="G73" s="46"/>
      <c r="H73" s="2"/>
    </row>
    <row r="74" spans="1:8" ht="15.75">
      <c r="A74" s="60" t="s">
        <v>46</v>
      </c>
      <c r="B74" s="61"/>
      <c r="C74" s="61"/>
      <c r="D74" s="61"/>
      <c r="E74" s="62"/>
      <c r="F74" s="45"/>
      <c r="G74" s="46"/>
      <c r="H74" s="2"/>
    </row>
    <row r="75" spans="1:8" ht="15.75">
      <c r="A75" s="60" t="s">
        <v>47</v>
      </c>
      <c r="B75" s="61"/>
      <c r="C75" s="61"/>
      <c r="D75" s="61"/>
      <c r="E75" s="62"/>
      <c r="F75" s="45"/>
      <c r="G75" s="46"/>
      <c r="H75" s="2"/>
    </row>
    <row r="76" spans="1:8" ht="15.75">
      <c r="A76" s="60" t="s">
        <v>48</v>
      </c>
      <c r="B76" s="61"/>
      <c r="C76" s="61"/>
      <c r="D76" s="61"/>
      <c r="E76" s="62"/>
      <c r="F76" s="45"/>
      <c r="G76" s="46"/>
      <c r="H76" s="2"/>
    </row>
    <row r="77" spans="1:8" ht="15.75">
      <c r="A77" s="60" t="s">
        <v>49</v>
      </c>
      <c r="B77" s="61"/>
      <c r="C77" s="61"/>
      <c r="D77" s="61"/>
      <c r="E77" s="62"/>
      <c r="F77" s="45"/>
      <c r="G77" s="46"/>
      <c r="H77" s="2"/>
    </row>
    <row r="78" spans="1:8" ht="15.75">
      <c r="A78" s="60" t="s">
        <v>50</v>
      </c>
      <c r="B78" s="61"/>
      <c r="C78" s="61"/>
      <c r="D78" s="61"/>
      <c r="E78" s="62"/>
      <c r="F78" s="45"/>
      <c r="G78" s="46"/>
      <c r="H78" s="2"/>
    </row>
    <row r="79" spans="1:8" ht="15.75">
      <c r="A79" s="60" t="s">
        <v>51</v>
      </c>
      <c r="B79" s="61"/>
      <c r="C79" s="61"/>
      <c r="D79" s="61"/>
      <c r="E79" s="62"/>
      <c r="F79" s="45"/>
      <c r="G79" s="46"/>
      <c r="H79" s="2"/>
    </row>
    <row r="80" spans="1:8" ht="15.75">
      <c r="A80" s="60" t="s">
        <v>52</v>
      </c>
      <c r="B80" s="61"/>
      <c r="C80" s="61"/>
      <c r="D80" s="61"/>
      <c r="E80" s="62"/>
      <c r="F80" s="45"/>
      <c r="G80" s="46"/>
      <c r="H80" s="2"/>
    </row>
    <row r="81" spans="1:8" ht="15.75">
      <c r="A81" s="60" t="s">
        <v>53</v>
      </c>
      <c r="B81" s="61"/>
      <c r="C81" s="61"/>
      <c r="D81" s="61"/>
      <c r="E81" s="62"/>
      <c r="F81" s="45"/>
      <c r="G81" s="46"/>
      <c r="H81" s="2"/>
    </row>
    <row r="82" spans="1:8" ht="15.75">
      <c r="A82" s="60" t="s">
        <v>54</v>
      </c>
      <c r="B82" s="61"/>
      <c r="C82" s="61"/>
      <c r="D82" s="61"/>
      <c r="E82" s="62"/>
      <c r="F82" s="45"/>
      <c r="G82" s="46"/>
      <c r="H82" s="2"/>
    </row>
    <row r="83" spans="1:8" ht="15.75">
      <c r="A83" s="60" t="s">
        <v>55</v>
      </c>
      <c r="B83" s="61"/>
      <c r="C83" s="61"/>
      <c r="D83" s="61"/>
      <c r="E83" s="62"/>
      <c r="F83" s="45">
        <v>275927.55</v>
      </c>
      <c r="G83" s="46"/>
      <c r="H83" s="2"/>
    </row>
    <row r="84" spans="1:8" ht="15.75">
      <c r="A84" s="60" t="s">
        <v>56</v>
      </c>
      <c r="B84" s="61"/>
      <c r="C84" s="61"/>
      <c r="D84" s="61"/>
      <c r="E84" s="62"/>
      <c r="F84" s="45"/>
      <c r="G84" s="46"/>
      <c r="H84" s="2"/>
    </row>
    <row r="85" spans="1:8" ht="15.75">
      <c r="A85" s="60" t="s">
        <v>57</v>
      </c>
      <c r="B85" s="61"/>
      <c r="C85" s="61"/>
      <c r="D85" s="61"/>
      <c r="E85" s="62"/>
      <c r="F85" s="45">
        <v>-305547.23</v>
      </c>
      <c r="G85" s="46"/>
      <c r="H85" s="2"/>
    </row>
    <row r="86" spans="1:8" ht="15.75">
      <c r="A86" s="60" t="s">
        <v>58</v>
      </c>
      <c r="B86" s="61"/>
      <c r="C86" s="61"/>
      <c r="D86" s="61"/>
      <c r="E86" s="62"/>
      <c r="F86" s="45"/>
      <c r="G86" s="46"/>
      <c r="H86" s="2"/>
    </row>
    <row r="87" spans="1:8" ht="47.25" customHeight="1">
      <c r="A87" s="60" t="s">
        <v>59</v>
      </c>
      <c r="B87" s="61"/>
      <c r="C87" s="61"/>
      <c r="D87" s="61"/>
      <c r="E87" s="62"/>
      <c r="F87" s="45">
        <f>SUM(F89:G101)</f>
        <v>0</v>
      </c>
      <c r="G87" s="46"/>
      <c r="H87" s="2"/>
    </row>
    <row r="88" spans="1:8" ht="15.75">
      <c r="A88" s="60" t="s">
        <v>77</v>
      </c>
      <c r="B88" s="61"/>
      <c r="C88" s="61"/>
      <c r="D88" s="61"/>
      <c r="E88" s="62"/>
      <c r="F88" s="45"/>
      <c r="G88" s="46"/>
      <c r="H88" s="2"/>
    </row>
    <row r="89" spans="1:8" ht="15.75">
      <c r="A89" s="60" t="s">
        <v>60</v>
      </c>
      <c r="B89" s="61"/>
      <c r="C89" s="61"/>
      <c r="D89" s="61"/>
      <c r="E89" s="62"/>
      <c r="F89" s="45"/>
      <c r="G89" s="46"/>
      <c r="H89" s="2"/>
    </row>
    <row r="90" spans="1:8" ht="15.75">
      <c r="A90" s="60" t="s">
        <v>61</v>
      </c>
      <c r="B90" s="61"/>
      <c r="C90" s="61"/>
      <c r="D90" s="61"/>
      <c r="E90" s="62"/>
      <c r="F90" s="45"/>
      <c r="G90" s="46"/>
      <c r="H90" s="2"/>
    </row>
    <row r="91" spans="1:8" ht="15.75">
      <c r="A91" s="60" t="s">
        <v>62</v>
      </c>
      <c r="B91" s="61"/>
      <c r="C91" s="61"/>
      <c r="D91" s="61"/>
      <c r="E91" s="62"/>
      <c r="F91" s="45"/>
      <c r="G91" s="46"/>
      <c r="H91" s="2"/>
    </row>
    <row r="92" spans="1:8" ht="15.75">
      <c r="A92" s="60" t="s">
        <v>63</v>
      </c>
      <c r="B92" s="61"/>
      <c r="C92" s="61"/>
      <c r="D92" s="61"/>
      <c r="E92" s="62"/>
      <c r="F92" s="45"/>
      <c r="G92" s="46"/>
      <c r="H92" s="2"/>
    </row>
    <row r="93" spans="1:8" ht="15.75">
      <c r="A93" s="60" t="s">
        <v>64</v>
      </c>
      <c r="B93" s="61"/>
      <c r="C93" s="61"/>
      <c r="D93" s="61"/>
      <c r="E93" s="62"/>
      <c r="F93" s="45"/>
      <c r="G93" s="46"/>
      <c r="H93" s="2"/>
    </row>
    <row r="94" spans="1:8" ht="15.75">
      <c r="A94" s="60" t="s">
        <v>65</v>
      </c>
      <c r="B94" s="61"/>
      <c r="C94" s="61"/>
      <c r="D94" s="61"/>
      <c r="E94" s="62"/>
      <c r="F94" s="45"/>
      <c r="G94" s="46"/>
      <c r="H94" s="2"/>
    </row>
    <row r="95" spans="1:8" ht="15.75">
      <c r="A95" s="60" t="s">
        <v>66</v>
      </c>
      <c r="B95" s="61"/>
      <c r="C95" s="61"/>
      <c r="D95" s="61"/>
      <c r="E95" s="62"/>
      <c r="F95" s="45"/>
      <c r="G95" s="46"/>
      <c r="H95" s="2"/>
    </row>
    <row r="96" spans="1:8" ht="15.75">
      <c r="A96" s="60" t="s">
        <v>67</v>
      </c>
      <c r="B96" s="61"/>
      <c r="C96" s="61"/>
      <c r="D96" s="61"/>
      <c r="E96" s="62"/>
      <c r="F96" s="45"/>
      <c r="G96" s="46"/>
      <c r="H96" s="2"/>
    </row>
    <row r="97" spans="1:8" ht="15.75">
      <c r="A97" s="60" t="s">
        <v>68</v>
      </c>
      <c r="B97" s="61"/>
      <c r="C97" s="61"/>
      <c r="D97" s="61"/>
      <c r="E97" s="62"/>
      <c r="F97" s="45"/>
      <c r="G97" s="46"/>
      <c r="H97" s="2"/>
    </row>
    <row r="98" spans="1:8" ht="15.75">
      <c r="A98" s="60" t="s">
        <v>69</v>
      </c>
      <c r="B98" s="61"/>
      <c r="C98" s="61"/>
      <c r="D98" s="61"/>
      <c r="E98" s="62"/>
      <c r="F98" s="45"/>
      <c r="G98" s="46"/>
      <c r="H98" s="2"/>
    </row>
    <row r="99" spans="1:8" ht="15.75">
      <c r="A99" s="60" t="s">
        <v>70</v>
      </c>
      <c r="B99" s="61"/>
      <c r="C99" s="61"/>
      <c r="D99" s="61"/>
      <c r="E99" s="62"/>
      <c r="F99" s="45"/>
      <c r="G99" s="46"/>
      <c r="H99" s="2"/>
    </row>
    <row r="100" spans="1:8" ht="15.75">
      <c r="A100" s="60" t="s">
        <v>71</v>
      </c>
      <c r="B100" s="61"/>
      <c r="C100" s="61"/>
      <c r="D100" s="61"/>
      <c r="E100" s="62"/>
      <c r="F100" s="45"/>
      <c r="G100" s="46"/>
      <c r="H100" s="2"/>
    </row>
    <row r="101" spans="1:8" ht="15.75">
      <c r="A101" s="60" t="s">
        <v>72</v>
      </c>
      <c r="B101" s="61"/>
      <c r="C101" s="61"/>
      <c r="D101" s="61"/>
      <c r="E101" s="62"/>
      <c r="F101" s="45"/>
      <c r="G101" s="46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</sheetData>
  <sheetProtection/>
  <mergeCells count="169">
    <mergeCell ref="F101:G101"/>
    <mergeCell ref="F91:G91"/>
    <mergeCell ref="F92:G92"/>
    <mergeCell ref="F93:G93"/>
    <mergeCell ref="F94:G94"/>
    <mergeCell ref="F99:G99"/>
    <mergeCell ref="F96:G96"/>
    <mergeCell ref="F97:G97"/>
    <mergeCell ref="F100:G100"/>
    <mergeCell ref="F98:G98"/>
    <mergeCell ref="F95:G95"/>
    <mergeCell ref="F87:G87"/>
    <mergeCell ref="F83:G83"/>
    <mergeCell ref="F84:G84"/>
    <mergeCell ref="F85:G85"/>
    <mergeCell ref="F86:G86"/>
    <mergeCell ref="F88:G88"/>
    <mergeCell ref="F89:G89"/>
    <mergeCell ref="F90:G90"/>
    <mergeCell ref="F82:G82"/>
    <mergeCell ref="F79:G79"/>
    <mergeCell ref="F71:G71"/>
    <mergeCell ref="F72:G72"/>
    <mergeCell ref="F78:G78"/>
    <mergeCell ref="F77:G77"/>
    <mergeCell ref="F73:G73"/>
    <mergeCell ref="F74:G74"/>
    <mergeCell ref="F70:G70"/>
    <mergeCell ref="F69:G69"/>
    <mergeCell ref="F67:G67"/>
    <mergeCell ref="F68:G68"/>
    <mergeCell ref="F80:G80"/>
    <mergeCell ref="F81:G81"/>
    <mergeCell ref="A101:E101"/>
    <mergeCell ref="A88:E88"/>
    <mergeCell ref="A89:E89"/>
    <mergeCell ref="A90:E90"/>
    <mergeCell ref="A91:E91"/>
    <mergeCell ref="A96:E96"/>
    <mergeCell ref="A97:E97"/>
    <mergeCell ref="A98:E98"/>
    <mergeCell ref="A92:E92"/>
    <mergeCell ref="A93:E93"/>
    <mergeCell ref="F46:G46"/>
    <mergeCell ref="A86:E86"/>
    <mergeCell ref="A87:E87"/>
    <mergeCell ref="F47:G47"/>
    <mergeCell ref="F63:G63"/>
    <mergeCell ref="A100:E100"/>
    <mergeCell ref="F57:G57"/>
    <mergeCell ref="F58:G58"/>
    <mergeCell ref="F59:G59"/>
    <mergeCell ref="F60:G60"/>
    <mergeCell ref="A99:E99"/>
    <mergeCell ref="A94:E94"/>
    <mergeCell ref="A95:E95"/>
    <mergeCell ref="F61:G61"/>
    <mergeCell ref="F62:G62"/>
    <mergeCell ref="F75:G75"/>
    <mergeCell ref="F76:G76"/>
    <mergeCell ref="F64:G64"/>
    <mergeCell ref="F65:G65"/>
    <mergeCell ref="F66:G66"/>
    <mergeCell ref="A78:E78"/>
    <mergeCell ref="A79:E79"/>
    <mergeCell ref="A80:E80"/>
    <mergeCell ref="A81:E81"/>
    <mergeCell ref="A82:E82"/>
    <mergeCell ref="A83:E83"/>
    <mergeCell ref="A84:E84"/>
    <mergeCell ref="A85:E85"/>
    <mergeCell ref="A74:E74"/>
    <mergeCell ref="A75:E75"/>
    <mergeCell ref="A62:E62"/>
    <mergeCell ref="A63:E63"/>
    <mergeCell ref="A64:E64"/>
    <mergeCell ref="A65:E65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61:E61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60:E60"/>
    <mergeCell ref="A57:E57"/>
    <mergeCell ref="A58:E58"/>
    <mergeCell ref="A59:E59"/>
    <mergeCell ref="F48:G48"/>
    <mergeCell ref="F49:G49"/>
    <mergeCell ref="F50:G50"/>
    <mergeCell ref="F55:G55"/>
    <mergeCell ref="F56:G56"/>
    <mergeCell ref="F51:G51"/>
    <mergeCell ref="F52:G52"/>
    <mergeCell ref="F53:G53"/>
    <mergeCell ref="F54:G54"/>
    <mergeCell ref="A44:E44"/>
    <mergeCell ref="A45:E45"/>
    <mergeCell ref="A46:E46"/>
    <mergeCell ref="A47:E47"/>
    <mergeCell ref="F40:G40"/>
    <mergeCell ref="F41:G41"/>
    <mergeCell ref="F42:G42"/>
    <mergeCell ref="F43:G43"/>
    <mergeCell ref="F44:G44"/>
    <mergeCell ref="F45:G45"/>
    <mergeCell ref="A42:E42"/>
    <mergeCell ref="A34:E34"/>
    <mergeCell ref="D8:E8"/>
    <mergeCell ref="D9:E9"/>
    <mergeCell ref="A32:E32"/>
    <mergeCell ref="A12:C12"/>
    <mergeCell ref="D12:E12"/>
    <mergeCell ref="A40:E40"/>
    <mergeCell ref="A39:E39"/>
    <mergeCell ref="A35:E35"/>
    <mergeCell ref="A3:G3"/>
    <mergeCell ref="A5:E5"/>
    <mergeCell ref="F34:G34"/>
    <mergeCell ref="F36:G36"/>
    <mergeCell ref="A26:G26"/>
    <mergeCell ref="A22:G22"/>
    <mergeCell ref="A23:G23"/>
    <mergeCell ref="A24:G24"/>
    <mergeCell ref="A25:G25"/>
    <mergeCell ref="A31:E31"/>
    <mergeCell ref="F39:G39"/>
    <mergeCell ref="D15:E16"/>
    <mergeCell ref="A17:C18"/>
    <mergeCell ref="A43:E43"/>
    <mergeCell ref="F35:G35"/>
    <mergeCell ref="A37:E37"/>
    <mergeCell ref="A38:E38"/>
    <mergeCell ref="A36:E36"/>
    <mergeCell ref="F37:G37"/>
    <mergeCell ref="F38:G38"/>
    <mergeCell ref="A41:E41"/>
    <mergeCell ref="D17:E18"/>
    <mergeCell ref="F19:G19"/>
    <mergeCell ref="E1:G1"/>
    <mergeCell ref="A29:E29"/>
    <mergeCell ref="F29:G29"/>
    <mergeCell ref="A13:C13"/>
    <mergeCell ref="A14:C16"/>
    <mergeCell ref="A9:C11"/>
    <mergeCell ref="D10:E11"/>
    <mergeCell ref="A33:E33"/>
    <mergeCell ref="A20:G20"/>
    <mergeCell ref="A21:G21"/>
    <mergeCell ref="F30:G30"/>
    <mergeCell ref="F33:G33"/>
    <mergeCell ref="F32:G32"/>
    <mergeCell ref="A28:G28"/>
    <mergeCell ref="F31:G31"/>
    <mergeCell ref="A30:E30"/>
  </mergeCells>
  <printOptions/>
  <pageMargins left="0.99" right="0.3937007874015748" top="0.7874015748031497" bottom="0.7874015748031497" header="0.31496062992125984" footer="0.31496062992125984"/>
  <pageSetup horizontalDpi="600" verticalDpi="600" orientation="portrait" paperSize="9" scale="78" r:id="rId1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8"/>
  <sheetViews>
    <sheetView zoomScale="90" zoomScaleNormal="90" zoomScalePageLayoutView="0" workbookViewId="0" topLeftCell="A22">
      <selection activeCell="G26" sqref="G26"/>
    </sheetView>
  </sheetViews>
  <sheetFormatPr defaultColWidth="9.140625" defaultRowHeight="15"/>
  <cols>
    <col min="1" max="1" width="50.8515625" style="0" customWidth="1"/>
    <col min="2" max="2" width="11.8515625" style="0" customWidth="1"/>
    <col min="3" max="3" width="18.00390625" style="0" bestFit="1" customWidth="1"/>
    <col min="4" max="4" width="17.421875" style="0" customWidth="1"/>
    <col min="5" max="5" width="17.140625" style="0" customWidth="1"/>
    <col min="6" max="6" width="13.421875" style="0" customWidth="1"/>
    <col min="7" max="7" width="16.7109375" style="0" bestFit="1" customWidth="1"/>
    <col min="8" max="8" width="16.8515625" style="0" bestFit="1" customWidth="1"/>
    <col min="9" max="9" width="19.140625" style="0" customWidth="1"/>
  </cols>
  <sheetData>
    <row r="3" spans="1:9" ht="15.75" customHeight="1">
      <c r="A3" s="47" t="s">
        <v>73</v>
      </c>
      <c r="B3" s="47"/>
      <c r="C3" s="47"/>
      <c r="D3" s="47"/>
      <c r="E3" s="47"/>
      <c r="F3" s="47"/>
      <c r="G3" s="47"/>
      <c r="H3" s="47"/>
      <c r="I3" s="47"/>
    </row>
    <row r="4" spans="1:9" ht="15.75" customHeight="1">
      <c r="A4" s="77" t="s">
        <v>10</v>
      </c>
      <c r="B4" s="78" t="s">
        <v>74</v>
      </c>
      <c r="C4" s="79" t="s">
        <v>146</v>
      </c>
      <c r="D4" s="80"/>
      <c r="E4" s="80"/>
      <c r="F4" s="80"/>
      <c r="G4" s="81"/>
      <c r="H4" s="82" t="s">
        <v>75</v>
      </c>
      <c r="I4" s="84" t="s">
        <v>147</v>
      </c>
    </row>
    <row r="5" spans="1:9" ht="84.75" customHeight="1">
      <c r="A5" s="77"/>
      <c r="B5" s="78"/>
      <c r="C5" s="26" t="s">
        <v>140</v>
      </c>
      <c r="D5" s="26" t="s">
        <v>141</v>
      </c>
      <c r="E5" s="26" t="s">
        <v>148</v>
      </c>
      <c r="F5" s="26" t="s">
        <v>78</v>
      </c>
      <c r="G5" s="26" t="s">
        <v>149</v>
      </c>
      <c r="H5" s="83"/>
      <c r="I5" s="85"/>
    </row>
    <row r="6" spans="1:9" ht="45.75" customHeight="1">
      <c r="A6" s="10" t="s">
        <v>150</v>
      </c>
      <c r="B6" s="6"/>
      <c r="C6" s="27">
        <f>SUM(C7:C8)</f>
        <v>91600</v>
      </c>
      <c r="D6" s="27">
        <f>SUM(D7:D8)</f>
        <v>0</v>
      </c>
      <c r="E6" s="27">
        <f>SUM(E7:E8)</f>
        <v>0</v>
      </c>
      <c r="F6" s="27">
        <f>SUM(F7:F8)</f>
        <v>0</v>
      </c>
      <c r="G6" s="27">
        <f>SUM(G7:G8)</f>
        <v>600</v>
      </c>
      <c r="H6" s="27">
        <f aca="true" t="shared" si="0" ref="H6:H16">C6+D6+E6+F6+G6</f>
        <v>92200</v>
      </c>
      <c r="I6" s="28">
        <f aca="true" t="shared" si="1" ref="I6:I16">H6</f>
        <v>92200</v>
      </c>
    </row>
    <row r="7" spans="1:9" ht="47.25">
      <c r="A7" s="13" t="s">
        <v>151</v>
      </c>
      <c r="B7" s="15" t="s">
        <v>126</v>
      </c>
      <c r="C7" s="29">
        <f>91609.98-9.98</f>
        <v>91600</v>
      </c>
      <c r="D7" s="29">
        <v>0</v>
      </c>
      <c r="E7" s="29">
        <v>0</v>
      </c>
      <c r="F7" s="29">
        <v>0</v>
      </c>
      <c r="G7" s="29">
        <f>516.74+83.26</f>
        <v>600</v>
      </c>
      <c r="H7" s="27">
        <f t="shared" si="0"/>
        <v>92200</v>
      </c>
      <c r="I7" s="28">
        <f t="shared" si="1"/>
        <v>92200</v>
      </c>
    </row>
    <row r="8" spans="1:9" ht="47.25">
      <c r="A8" s="13" t="s">
        <v>151</v>
      </c>
      <c r="B8" s="15" t="s">
        <v>125</v>
      </c>
      <c r="C8" s="30">
        <v>0</v>
      </c>
      <c r="D8" s="30">
        <v>0</v>
      </c>
      <c r="E8" s="30">
        <v>0</v>
      </c>
      <c r="F8" s="30">
        <v>0</v>
      </c>
      <c r="G8" s="29">
        <v>0</v>
      </c>
      <c r="H8" s="27">
        <f t="shared" si="0"/>
        <v>0</v>
      </c>
      <c r="I8" s="28">
        <f t="shared" si="1"/>
        <v>0</v>
      </c>
    </row>
    <row r="9" spans="1:9" ht="16.5" customHeight="1">
      <c r="A9" s="10" t="s">
        <v>76</v>
      </c>
      <c r="B9" s="14"/>
      <c r="C9" s="31">
        <f>C11</f>
        <v>16417500</v>
      </c>
      <c r="D9" s="31">
        <f>D6+D11+D12</f>
        <v>4535100</v>
      </c>
      <c r="E9" s="31">
        <f>E6+E11+E12</f>
        <v>1850000</v>
      </c>
      <c r="F9" s="31">
        <f>F6+F11+F12</f>
        <v>0</v>
      </c>
      <c r="G9" s="31">
        <f>G6+G11+G12</f>
        <v>600</v>
      </c>
      <c r="H9" s="27">
        <f t="shared" si="0"/>
        <v>22803200</v>
      </c>
      <c r="I9" s="28">
        <f t="shared" si="1"/>
        <v>22803200</v>
      </c>
    </row>
    <row r="10" spans="1:9" ht="14.25" customHeight="1">
      <c r="A10" s="13" t="s">
        <v>77</v>
      </c>
      <c r="B10" s="15"/>
      <c r="C10" s="29"/>
      <c r="D10" s="29"/>
      <c r="E10" s="29"/>
      <c r="F10" s="29"/>
      <c r="G10" s="29"/>
      <c r="H10" s="27">
        <f t="shared" si="0"/>
        <v>0</v>
      </c>
      <c r="I10" s="28">
        <f t="shared" si="1"/>
        <v>0</v>
      </c>
    </row>
    <row r="11" spans="1:9" ht="47.25">
      <c r="A11" s="13" t="s">
        <v>151</v>
      </c>
      <c r="B11" s="15" t="s">
        <v>126</v>
      </c>
      <c r="C11" s="29">
        <v>16417500</v>
      </c>
      <c r="D11" s="29">
        <v>4535100</v>
      </c>
      <c r="E11" s="29">
        <f>1500000+350000</f>
        <v>1850000</v>
      </c>
      <c r="F11" s="29">
        <v>0</v>
      </c>
      <c r="G11" s="29"/>
      <c r="H11" s="27">
        <f t="shared" si="0"/>
        <v>22802600</v>
      </c>
      <c r="I11" s="28">
        <f t="shared" si="1"/>
        <v>22802600</v>
      </c>
    </row>
    <row r="12" spans="1:9" ht="47.25">
      <c r="A12" s="13" t="s">
        <v>151</v>
      </c>
      <c r="B12" s="15" t="s">
        <v>125</v>
      </c>
      <c r="C12" s="29">
        <v>0</v>
      </c>
      <c r="D12" s="29">
        <v>0</v>
      </c>
      <c r="E12" s="29">
        <v>0</v>
      </c>
      <c r="F12" s="29">
        <v>0</v>
      </c>
      <c r="G12" s="29"/>
      <c r="H12" s="27">
        <f t="shared" si="0"/>
        <v>0</v>
      </c>
      <c r="I12" s="28">
        <f t="shared" si="1"/>
        <v>0</v>
      </c>
    </row>
    <row r="13" spans="1:9" ht="48" customHeight="1">
      <c r="A13" s="10" t="s">
        <v>152</v>
      </c>
      <c r="B13" s="15"/>
      <c r="C13" s="31">
        <v>0</v>
      </c>
      <c r="D13" s="31">
        <f>D14</f>
        <v>0</v>
      </c>
      <c r="E13" s="31">
        <f>E14</f>
        <v>0</v>
      </c>
      <c r="F13" s="31">
        <f>F14</f>
        <v>0</v>
      </c>
      <c r="G13" s="31">
        <f>G14+G15</f>
        <v>0</v>
      </c>
      <c r="H13" s="27">
        <f t="shared" si="0"/>
        <v>0</v>
      </c>
      <c r="I13" s="28">
        <f t="shared" si="1"/>
        <v>0</v>
      </c>
    </row>
    <row r="14" spans="1:9" ht="47.25">
      <c r="A14" s="13" t="s">
        <v>151</v>
      </c>
      <c r="B14" s="15" t="s">
        <v>126</v>
      </c>
      <c r="C14" s="29">
        <f>C9+C7-C16</f>
        <v>0</v>
      </c>
      <c r="D14" s="29">
        <f>D9-D7-D16</f>
        <v>0</v>
      </c>
      <c r="E14" s="29">
        <f>E9-E7-E16</f>
        <v>0</v>
      </c>
      <c r="F14" s="29">
        <f>F9-F7-F16</f>
        <v>0</v>
      </c>
      <c r="G14" s="29">
        <v>0</v>
      </c>
      <c r="H14" s="27">
        <f t="shared" si="0"/>
        <v>0</v>
      </c>
      <c r="I14" s="28">
        <f t="shared" si="1"/>
        <v>0</v>
      </c>
    </row>
    <row r="15" spans="1:9" ht="47.25">
      <c r="A15" s="13" t="s">
        <v>151</v>
      </c>
      <c r="B15" s="15" t="s">
        <v>125</v>
      </c>
      <c r="C15" s="29">
        <v>0</v>
      </c>
      <c r="D15" s="29"/>
      <c r="E15" s="29"/>
      <c r="F15" s="29">
        <v>0</v>
      </c>
      <c r="G15" s="29"/>
      <c r="H15" s="27">
        <f t="shared" si="0"/>
        <v>0</v>
      </c>
      <c r="I15" s="28">
        <f t="shared" si="1"/>
        <v>0</v>
      </c>
    </row>
    <row r="16" spans="1:9" ht="15.75">
      <c r="A16" s="10" t="s">
        <v>79</v>
      </c>
      <c r="B16" s="14"/>
      <c r="C16" s="31">
        <f>C18+C23+C31+C34+C38+C39</f>
        <v>16509100</v>
      </c>
      <c r="D16" s="31">
        <f>D18+D23+D31+D34+D38+D39</f>
        <v>4535100</v>
      </c>
      <c r="E16" s="31">
        <f>E18+E23+E31+E34+E38+E39</f>
        <v>1850000</v>
      </c>
      <c r="F16" s="31">
        <f>F18+F23+F31+F34+F38+F39</f>
        <v>0</v>
      </c>
      <c r="G16" s="31">
        <f>G18+G23+G31+G34+G38+G39</f>
        <v>600</v>
      </c>
      <c r="H16" s="27">
        <f t="shared" si="0"/>
        <v>22894800</v>
      </c>
      <c r="I16" s="28">
        <f t="shared" si="1"/>
        <v>22894800</v>
      </c>
    </row>
    <row r="17" spans="1:9" ht="15.75">
      <c r="A17" s="13" t="s">
        <v>77</v>
      </c>
      <c r="B17" s="15"/>
      <c r="C17" s="29"/>
      <c r="D17" s="29"/>
      <c r="E17" s="29"/>
      <c r="F17" s="29"/>
      <c r="G17" s="29"/>
      <c r="H17" s="27"/>
      <c r="I17" s="28"/>
    </row>
    <row r="18" spans="1:9" ht="31.5">
      <c r="A18" s="13" t="s">
        <v>80</v>
      </c>
      <c r="B18" s="15" t="s">
        <v>127</v>
      </c>
      <c r="C18" s="29">
        <f>SUM(C20:C22)</f>
        <v>14528400</v>
      </c>
      <c r="D18" s="29">
        <f>SUM(D20:D22)</f>
        <v>0</v>
      </c>
      <c r="E18" s="29">
        <f>SUM(E20:E22)</f>
        <v>1850000</v>
      </c>
      <c r="F18" s="29">
        <f>SUM(F20:F22)</f>
        <v>0</v>
      </c>
      <c r="G18" s="29">
        <f>SUM(G20:G22)</f>
        <v>0</v>
      </c>
      <c r="H18" s="27">
        <f>C18+D18+E18+F18+G18</f>
        <v>16378400</v>
      </c>
      <c r="I18" s="28">
        <f>H18</f>
        <v>16378400</v>
      </c>
    </row>
    <row r="19" spans="1:9" ht="15.75">
      <c r="A19" s="13" t="s">
        <v>13</v>
      </c>
      <c r="B19" s="15"/>
      <c r="C19" s="29"/>
      <c r="D19" s="29"/>
      <c r="E19" s="29"/>
      <c r="F19" s="29"/>
      <c r="G19" s="29"/>
      <c r="H19" s="27"/>
      <c r="I19" s="28"/>
    </row>
    <row r="20" spans="1:9" ht="15.75">
      <c r="A20" s="13" t="s">
        <v>81</v>
      </c>
      <c r="B20" s="15" t="s">
        <v>128</v>
      </c>
      <c r="C20" s="29">
        <v>11156500</v>
      </c>
      <c r="D20" s="29">
        <v>0</v>
      </c>
      <c r="E20" s="29">
        <v>0</v>
      </c>
      <c r="F20" s="29">
        <v>0</v>
      </c>
      <c r="G20" s="29">
        <v>0</v>
      </c>
      <c r="H20" s="27">
        <f>C20+D20+E20+F20+G20</f>
        <v>11156500</v>
      </c>
      <c r="I20" s="28">
        <f>H20</f>
        <v>11156500</v>
      </c>
    </row>
    <row r="21" spans="1:9" ht="15.75">
      <c r="A21" s="13" t="s">
        <v>82</v>
      </c>
      <c r="B21" s="15" t="s">
        <v>129</v>
      </c>
      <c r="C21" s="29">
        <v>2600</v>
      </c>
      <c r="D21" s="29">
        <v>0</v>
      </c>
      <c r="E21" s="29">
        <f>1500000+350000</f>
        <v>1850000</v>
      </c>
      <c r="F21" s="29">
        <v>0</v>
      </c>
      <c r="G21" s="29">
        <v>0</v>
      </c>
      <c r="H21" s="27">
        <f>C21+D21+E21+F21+G21</f>
        <v>1852600</v>
      </c>
      <c r="I21" s="28">
        <f>H21</f>
        <v>1852600</v>
      </c>
    </row>
    <row r="22" spans="1:9" ht="15.75">
      <c r="A22" s="13" t="s">
        <v>83</v>
      </c>
      <c r="B22" s="15" t="s">
        <v>130</v>
      </c>
      <c r="C22" s="29">
        <v>3369300</v>
      </c>
      <c r="D22" s="29">
        <v>0</v>
      </c>
      <c r="E22" s="29">
        <v>0</v>
      </c>
      <c r="F22" s="29">
        <v>0</v>
      </c>
      <c r="G22" s="29">
        <v>0</v>
      </c>
      <c r="H22" s="27">
        <f>C22+D22+E22+F22+G22</f>
        <v>3369300</v>
      </c>
      <c r="I22" s="28">
        <f>H22</f>
        <v>3369300</v>
      </c>
    </row>
    <row r="23" spans="1:9" ht="15.75">
      <c r="A23" s="13" t="s">
        <v>84</v>
      </c>
      <c r="B23" s="15" t="s">
        <v>131</v>
      </c>
      <c r="C23" s="29">
        <f>SUM(C25:C30)</f>
        <v>327900</v>
      </c>
      <c r="D23" s="29">
        <f>SUM(D25:D30)</f>
        <v>4487600</v>
      </c>
      <c r="E23" s="29">
        <f>SUM(E25:E30)</f>
        <v>0</v>
      </c>
      <c r="F23" s="29">
        <f>SUM(F25:F30)</f>
        <v>0</v>
      </c>
      <c r="G23" s="29">
        <f>G25+G26+G27+G28+G29+G30</f>
        <v>600</v>
      </c>
      <c r="H23" s="27">
        <f>C23+D23+E23+F23+G23</f>
        <v>4816100</v>
      </c>
      <c r="I23" s="28">
        <f>H23</f>
        <v>4816100</v>
      </c>
    </row>
    <row r="24" spans="1:9" ht="15.75">
      <c r="A24" s="13" t="s">
        <v>13</v>
      </c>
      <c r="B24" s="15"/>
      <c r="C24" s="29"/>
      <c r="D24" s="29"/>
      <c r="E24" s="29"/>
      <c r="F24" s="29"/>
      <c r="G24" s="29"/>
      <c r="H24" s="27"/>
      <c r="I24" s="28"/>
    </row>
    <row r="25" spans="1:9" ht="15.75">
      <c r="A25" s="13" t="s">
        <v>85</v>
      </c>
      <c r="B25" s="15" t="s">
        <v>132</v>
      </c>
      <c r="C25" s="29">
        <v>19800</v>
      </c>
      <c r="D25" s="29">
        <v>0</v>
      </c>
      <c r="E25" s="29">
        <v>0</v>
      </c>
      <c r="F25" s="29">
        <v>0</v>
      </c>
      <c r="G25" s="29">
        <f>516.74+83.26</f>
        <v>600</v>
      </c>
      <c r="H25" s="27">
        <f aca="true" t="shared" si="2" ref="H25:H31">C25+D25+E25+F25+G25</f>
        <v>20400</v>
      </c>
      <c r="I25" s="28">
        <f aca="true" t="shared" si="3" ref="I25:I31">H25</f>
        <v>20400</v>
      </c>
    </row>
    <row r="26" spans="1:9" ht="15.75">
      <c r="A26" s="13" t="s">
        <v>86</v>
      </c>
      <c r="B26" s="15" t="s">
        <v>133</v>
      </c>
      <c r="C26" s="29">
        <v>80200</v>
      </c>
      <c r="D26" s="29">
        <v>0</v>
      </c>
      <c r="E26" s="29">
        <v>0</v>
      </c>
      <c r="F26" s="29">
        <v>0</v>
      </c>
      <c r="G26" s="29">
        <v>0</v>
      </c>
      <c r="H26" s="27">
        <f t="shared" si="2"/>
        <v>80200</v>
      </c>
      <c r="I26" s="28">
        <f t="shared" si="3"/>
        <v>80200</v>
      </c>
    </row>
    <row r="27" spans="1:9" ht="15.75">
      <c r="A27" s="13" t="s">
        <v>87</v>
      </c>
      <c r="B27" s="15" t="s">
        <v>142</v>
      </c>
      <c r="C27" s="29">
        <v>0</v>
      </c>
      <c r="D27" s="29">
        <f>2378700+467600+1491500-30000</f>
        <v>4307800</v>
      </c>
      <c r="E27" s="29">
        <v>0</v>
      </c>
      <c r="F27" s="29">
        <v>0</v>
      </c>
      <c r="G27" s="29">
        <v>0</v>
      </c>
      <c r="H27" s="27">
        <f t="shared" si="2"/>
        <v>4307800</v>
      </c>
      <c r="I27" s="28">
        <f t="shared" si="3"/>
        <v>4307800</v>
      </c>
    </row>
    <row r="28" spans="1:9" ht="31.5">
      <c r="A28" s="13" t="s">
        <v>88</v>
      </c>
      <c r="B28" s="15" t="s">
        <v>153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7">
        <f t="shared" si="2"/>
        <v>0</v>
      </c>
      <c r="I28" s="28">
        <f t="shared" si="3"/>
        <v>0</v>
      </c>
    </row>
    <row r="29" spans="1:9" ht="31.5">
      <c r="A29" s="13" t="s">
        <v>89</v>
      </c>
      <c r="B29" s="15" t="s">
        <v>134</v>
      </c>
      <c r="C29" s="29">
        <v>47900</v>
      </c>
      <c r="D29" s="29">
        <v>126800</v>
      </c>
      <c r="E29" s="29">
        <v>0</v>
      </c>
      <c r="F29" s="29">
        <v>0</v>
      </c>
      <c r="G29" s="29">
        <v>0</v>
      </c>
      <c r="H29" s="27">
        <f t="shared" si="2"/>
        <v>174700</v>
      </c>
      <c r="I29" s="28">
        <f t="shared" si="3"/>
        <v>174700</v>
      </c>
    </row>
    <row r="30" spans="1:9" ht="15.75">
      <c r="A30" s="13" t="s">
        <v>90</v>
      </c>
      <c r="B30" s="15" t="s">
        <v>135</v>
      </c>
      <c r="C30" s="29">
        <f>8400+1000+170600</f>
        <v>180000</v>
      </c>
      <c r="D30" s="29">
        <v>53000</v>
      </c>
      <c r="E30" s="29">
        <v>0</v>
      </c>
      <c r="F30" s="29">
        <v>0</v>
      </c>
      <c r="G30" s="29">
        <v>0</v>
      </c>
      <c r="H30" s="27">
        <f t="shared" si="2"/>
        <v>233000</v>
      </c>
      <c r="I30" s="28">
        <f t="shared" si="3"/>
        <v>233000</v>
      </c>
    </row>
    <row r="31" spans="1:9" ht="18.75" customHeight="1">
      <c r="A31" s="13" t="s">
        <v>91</v>
      </c>
      <c r="B31" s="16">
        <v>240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7">
        <f t="shared" si="2"/>
        <v>0</v>
      </c>
      <c r="I31" s="28">
        <f t="shared" si="3"/>
        <v>0</v>
      </c>
    </row>
    <row r="32" spans="1:9" ht="15.75">
      <c r="A32" s="13" t="s">
        <v>13</v>
      </c>
      <c r="B32" s="16"/>
      <c r="C32" s="29"/>
      <c r="D32" s="29"/>
      <c r="E32" s="29"/>
      <c r="F32" s="29"/>
      <c r="G32" s="29"/>
      <c r="H32" s="27"/>
      <c r="I32" s="28"/>
    </row>
    <row r="33" spans="1:9" ht="31.5">
      <c r="A33" s="13" t="s">
        <v>92</v>
      </c>
      <c r="B33" s="16">
        <v>241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7">
        <f aca="true" t="shared" si="4" ref="H33:H39">C33+D33+E33+F33+G33</f>
        <v>0</v>
      </c>
      <c r="I33" s="28">
        <f aca="true" t="shared" si="5" ref="I33:I39">H33</f>
        <v>0</v>
      </c>
    </row>
    <row r="34" spans="1:9" ht="15.75">
      <c r="A34" s="13" t="s">
        <v>93</v>
      </c>
      <c r="B34" s="16">
        <v>260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7">
        <f t="shared" si="4"/>
        <v>0</v>
      </c>
      <c r="I34" s="28">
        <f t="shared" si="5"/>
        <v>0</v>
      </c>
    </row>
    <row r="35" spans="1:9" ht="15.75">
      <c r="A35" s="13" t="s">
        <v>13</v>
      </c>
      <c r="B35" s="16"/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7">
        <f t="shared" si="4"/>
        <v>0</v>
      </c>
      <c r="I35" s="28">
        <f t="shared" si="5"/>
        <v>0</v>
      </c>
    </row>
    <row r="36" spans="1:9" ht="31.5">
      <c r="A36" s="13" t="s">
        <v>94</v>
      </c>
      <c r="B36" s="16">
        <v>262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7">
        <f t="shared" si="4"/>
        <v>0</v>
      </c>
      <c r="I36" s="28">
        <f t="shared" si="5"/>
        <v>0</v>
      </c>
    </row>
    <row r="37" spans="1:9" ht="33.75" customHeight="1">
      <c r="A37" s="13" t="s">
        <v>95</v>
      </c>
      <c r="B37" s="16">
        <v>263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7">
        <f t="shared" si="4"/>
        <v>0</v>
      </c>
      <c r="I37" s="28">
        <f t="shared" si="5"/>
        <v>0</v>
      </c>
    </row>
    <row r="38" spans="1:9" ht="15.75">
      <c r="A38" s="13" t="s">
        <v>96</v>
      </c>
      <c r="B38" s="15" t="s">
        <v>136</v>
      </c>
      <c r="C38" s="29">
        <v>12900</v>
      </c>
      <c r="D38" s="29">
        <f>17500+30000</f>
        <v>47500</v>
      </c>
      <c r="E38" s="29">
        <v>0</v>
      </c>
      <c r="F38" s="29"/>
      <c r="G38" s="29">
        <v>0</v>
      </c>
      <c r="H38" s="27">
        <f t="shared" si="4"/>
        <v>60400</v>
      </c>
      <c r="I38" s="28">
        <f t="shared" si="5"/>
        <v>60400</v>
      </c>
    </row>
    <row r="39" spans="1:9" ht="31.5">
      <c r="A39" s="13" t="s">
        <v>97</v>
      </c>
      <c r="B39" s="15" t="s">
        <v>137</v>
      </c>
      <c r="C39" s="29">
        <f>SUM(C41:C44)</f>
        <v>1639900</v>
      </c>
      <c r="D39" s="29">
        <v>0</v>
      </c>
      <c r="E39" s="29">
        <f>SUM(E41:E44)</f>
        <v>0</v>
      </c>
      <c r="F39" s="29">
        <f>SUM(F41:F44)</f>
        <v>0</v>
      </c>
      <c r="G39" s="29">
        <f>SUM(G41:G44)</f>
        <v>0</v>
      </c>
      <c r="H39" s="27">
        <f t="shared" si="4"/>
        <v>1639900</v>
      </c>
      <c r="I39" s="28">
        <f t="shared" si="5"/>
        <v>1639900</v>
      </c>
    </row>
    <row r="40" spans="1:9" ht="15.75">
      <c r="A40" s="13" t="s">
        <v>13</v>
      </c>
      <c r="B40" s="15"/>
      <c r="C40" s="29"/>
      <c r="D40" s="29"/>
      <c r="E40" s="29"/>
      <c r="F40" s="29"/>
      <c r="G40" s="29"/>
      <c r="H40" s="27"/>
      <c r="I40" s="28"/>
    </row>
    <row r="41" spans="1:9" ht="31.5">
      <c r="A41" s="13" t="s">
        <v>98</v>
      </c>
      <c r="B41" s="15" t="s">
        <v>138</v>
      </c>
      <c r="C41" s="29">
        <v>26300</v>
      </c>
      <c r="D41" s="29">
        <v>0</v>
      </c>
      <c r="E41" s="29">
        <v>0</v>
      </c>
      <c r="F41" s="29">
        <v>0</v>
      </c>
      <c r="G41" s="29">
        <v>0</v>
      </c>
      <c r="H41" s="27">
        <f aca="true" t="shared" si="6" ref="H41:H50">C41+D41+E41+F41+G41</f>
        <v>26300</v>
      </c>
      <c r="I41" s="28">
        <f aca="true" t="shared" si="7" ref="I41:I50">H41</f>
        <v>26300</v>
      </c>
    </row>
    <row r="42" spans="1:9" ht="31.5">
      <c r="A42" s="13" t="s">
        <v>99</v>
      </c>
      <c r="B42" s="15" t="s">
        <v>143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7">
        <f t="shared" si="6"/>
        <v>0</v>
      </c>
      <c r="I42" s="28">
        <f t="shared" si="7"/>
        <v>0</v>
      </c>
    </row>
    <row r="43" spans="1:9" ht="18" customHeight="1">
      <c r="A43" s="13" t="s">
        <v>100</v>
      </c>
      <c r="B43" s="15" t="s">
        <v>144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7">
        <f t="shared" si="6"/>
        <v>0</v>
      </c>
      <c r="I43" s="28">
        <f t="shared" si="7"/>
        <v>0</v>
      </c>
    </row>
    <row r="44" spans="1:9" ht="31.5">
      <c r="A44" s="13" t="s">
        <v>101</v>
      </c>
      <c r="B44" s="15" t="s">
        <v>139</v>
      </c>
      <c r="C44" s="29">
        <f>6000+1430500+75000+10500+91609.98-9.98</f>
        <v>1613600</v>
      </c>
      <c r="D44" s="29">
        <v>0</v>
      </c>
      <c r="E44" s="29">
        <v>0</v>
      </c>
      <c r="F44" s="29">
        <v>0</v>
      </c>
      <c r="G44" s="29">
        <v>0</v>
      </c>
      <c r="H44" s="27">
        <f t="shared" si="6"/>
        <v>1613600</v>
      </c>
      <c r="I44" s="28">
        <f t="shared" si="7"/>
        <v>1613600</v>
      </c>
    </row>
    <row r="45" spans="1:9" ht="17.25" customHeight="1">
      <c r="A45" s="13" t="s">
        <v>102</v>
      </c>
      <c r="B45" s="15" t="s">
        <v>145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7">
        <f t="shared" si="6"/>
        <v>0</v>
      </c>
      <c r="I45" s="28">
        <f t="shared" si="7"/>
        <v>0</v>
      </c>
    </row>
    <row r="46" spans="1:9" ht="15.75">
      <c r="A46" s="13" t="s">
        <v>13</v>
      </c>
      <c r="B46" s="15"/>
      <c r="C46" s="29"/>
      <c r="D46" s="29"/>
      <c r="E46" s="29"/>
      <c r="F46" s="29"/>
      <c r="G46" s="29"/>
      <c r="H46" s="27">
        <f t="shared" si="6"/>
        <v>0</v>
      </c>
      <c r="I46" s="28">
        <f t="shared" si="7"/>
        <v>0</v>
      </c>
    </row>
    <row r="47" spans="1:9" ht="30" customHeight="1">
      <c r="A47" s="13" t="s">
        <v>103</v>
      </c>
      <c r="B47" s="15" t="s">
        <v>154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7">
        <f t="shared" si="6"/>
        <v>0</v>
      </c>
      <c r="I47" s="28">
        <f t="shared" si="7"/>
        <v>0</v>
      </c>
    </row>
    <row r="48" spans="1:9" ht="31.5">
      <c r="A48" s="13" t="s">
        <v>104</v>
      </c>
      <c r="B48" s="15" t="s">
        <v>155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7">
        <f t="shared" si="6"/>
        <v>0</v>
      </c>
      <c r="I48" s="28">
        <f t="shared" si="7"/>
        <v>0</v>
      </c>
    </row>
    <row r="49" spans="1:9" ht="15.75">
      <c r="A49" s="9" t="s">
        <v>105</v>
      </c>
      <c r="B49" s="15"/>
      <c r="C49" s="29"/>
      <c r="D49" s="29"/>
      <c r="E49" s="29"/>
      <c r="F49" s="29"/>
      <c r="G49" s="29"/>
      <c r="H49" s="27">
        <f t="shared" si="6"/>
        <v>0</v>
      </c>
      <c r="I49" s="28">
        <f t="shared" si="7"/>
        <v>0</v>
      </c>
    </row>
    <row r="50" spans="1:9" ht="15.75">
      <c r="A50" s="13" t="s">
        <v>106</v>
      </c>
      <c r="B50" s="17"/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7">
        <f t="shared" si="6"/>
        <v>0</v>
      </c>
      <c r="I50" s="28">
        <f t="shared" si="7"/>
        <v>0</v>
      </c>
    </row>
    <row r="51" spans="1:9" ht="15.75">
      <c r="A51" s="11"/>
      <c r="B51" s="12"/>
      <c r="C51" s="12"/>
      <c r="D51" s="12"/>
      <c r="E51" s="12"/>
      <c r="F51" s="12"/>
      <c r="G51" s="12"/>
      <c r="H51" s="18"/>
      <c r="I51" s="19"/>
    </row>
    <row r="52" spans="1:9" ht="15.75">
      <c r="A52" s="75" t="s">
        <v>159</v>
      </c>
      <c r="B52" s="75"/>
      <c r="C52" s="75"/>
      <c r="D52" s="75"/>
      <c r="E52" s="75"/>
      <c r="F52" s="75"/>
      <c r="G52" s="75"/>
      <c r="H52" s="75"/>
      <c r="I52" s="75"/>
    </row>
    <row r="53" spans="1:9" ht="15.75">
      <c r="A53" s="11" t="s">
        <v>107</v>
      </c>
      <c r="B53" s="11"/>
      <c r="C53" s="11"/>
      <c r="D53" s="11"/>
      <c r="E53" s="11"/>
      <c r="F53" s="11"/>
      <c r="G53" s="11"/>
      <c r="H53" s="20"/>
      <c r="I53" s="23"/>
    </row>
    <row r="54" spans="1:9" ht="15.75">
      <c r="A54" s="76" t="s">
        <v>158</v>
      </c>
      <c r="B54" s="76"/>
      <c r="C54" s="76"/>
      <c r="D54" s="76"/>
      <c r="E54" s="76"/>
      <c r="F54" s="76"/>
      <c r="G54" s="76"/>
      <c r="H54" s="76"/>
      <c r="I54" s="76"/>
    </row>
    <row r="55" spans="1:9" ht="15.75">
      <c r="A55" s="11" t="s">
        <v>107</v>
      </c>
      <c r="B55" s="11"/>
      <c r="C55" s="11"/>
      <c r="D55" s="11"/>
      <c r="E55" s="11"/>
      <c r="F55" s="11"/>
      <c r="G55" s="11"/>
      <c r="H55" s="20"/>
      <c r="I55" s="23"/>
    </row>
    <row r="56" spans="1:9" ht="15.75">
      <c r="A56" s="74" t="s">
        <v>156</v>
      </c>
      <c r="B56" s="74"/>
      <c r="C56" s="74"/>
      <c r="D56" s="74"/>
      <c r="E56" s="24"/>
      <c r="F56" s="24"/>
      <c r="G56" s="24"/>
      <c r="H56" s="21"/>
      <c r="I56" s="25"/>
    </row>
    <row r="57" spans="1:9" ht="15.75">
      <c r="A57" s="8" t="s">
        <v>157</v>
      </c>
      <c r="B57" s="11"/>
      <c r="C57" s="11"/>
      <c r="D57" s="11"/>
      <c r="E57" s="11"/>
      <c r="F57" s="11"/>
      <c r="G57" s="11"/>
      <c r="H57" s="18"/>
      <c r="I57" s="22" t="s">
        <v>108</v>
      </c>
    </row>
    <row r="58" spans="1:9" ht="15.75">
      <c r="A58" s="8"/>
      <c r="B58" s="11"/>
      <c r="C58" s="11"/>
      <c r="D58" s="11"/>
      <c r="E58" s="11"/>
      <c r="F58" s="11"/>
      <c r="G58" s="11"/>
      <c r="H58" s="18"/>
      <c r="I58" s="19"/>
    </row>
  </sheetData>
  <sheetProtection/>
  <mergeCells count="9">
    <mergeCell ref="A56:D56"/>
    <mergeCell ref="A52:I52"/>
    <mergeCell ref="A54:I54"/>
    <mergeCell ref="A4:A5"/>
    <mergeCell ref="B4:B5"/>
    <mergeCell ref="A3:I3"/>
    <mergeCell ref="C4:G4"/>
    <mergeCell ref="H4:H5"/>
    <mergeCell ref="I4:I5"/>
  </mergeCells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landscape" paperSize="9" scale="73" r:id="rId3"/>
  <rowBreaks count="1" manualBreakCount="1">
    <brk id="1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Руководитель</dc:creator>
  <cp:keywords/>
  <dc:description/>
  <cp:lastModifiedBy>Светлана</cp:lastModifiedBy>
  <cp:lastPrinted>2014-04-21T03:56:23Z</cp:lastPrinted>
  <dcterms:created xsi:type="dcterms:W3CDTF">2012-02-18T14:48:34Z</dcterms:created>
  <dcterms:modified xsi:type="dcterms:W3CDTF">2014-04-21T03:56:59Z</dcterms:modified>
  <cp:category/>
  <cp:version/>
  <cp:contentType/>
  <cp:contentStatus/>
</cp:coreProperties>
</file>